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Отопление!$A$1:$I$9</definedName>
  </definedNames>
  <calcPr calcId="162913"/>
</workbook>
</file>

<file path=xl/calcChain.xml><?xml version="1.0" encoding="utf-8"?>
<calcChain xmlns="http://schemas.openxmlformats.org/spreadsheetml/2006/main">
  <c r="AS8" i="13" l="1"/>
  <c r="AM8" i="13"/>
  <c r="H6" i="3" l="1"/>
  <c r="I6" i="3" l="1"/>
  <c r="H5" i="3"/>
  <c r="I5" i="3" s="1"/>
  <c r="I7" i="3" s="1"/>
  <c r="H7" i="3" l="1"/>
  <c r="AS9" i="13" l="1"/>
  <c r="F5" i="11" l="1"/>
  <c r="F8" i="11" l="1"/>
  <c r="G8" i="11" s="1"/>
</calcChain>
</file>

<file path=xl/sharedStrings.xml><?xml version="1.0" encoding="utf-8"?>
<sst xmlns="http://schemas.openxmlformats.org/spreadsheetml/2006/main" count="52" uniqueCount="48">
  <si>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</si>
  <si>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</si>
  <si>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</si>
  <si>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</si>
  <si>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</si>
  <si>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</si>
  <si>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</si>
  <si>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</si>
  <si>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</si>
  <si>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</si>
  <si>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</si>
  <si>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</si>
  <si>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</si>
  <si>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</si>
  <si>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</si>
  <si>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</si>
  <si>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</si>
  <si>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</si>
  <si>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</si>
  <si>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</si>
  <si>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</si>
  <si>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</si>
  <si>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</si>
  <si>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</si>
  <si>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</si>
  <si>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</si>
  <si>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</si>
  <si>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</si>
  <si>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</si>
  <si>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</si>
  <si>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</si>
  <si>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</si>
  <si>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</si>
  <si>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</si>
  <si>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</si>
  <si>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</si>
  <si>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</si>
  <si>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</si>
  <si>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</si>
  <si>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</si>
  <si>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</si>
  <si>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</si>
  <si>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</si>
  <si>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ОТЧЕТ ПО ВЫВОЗУ ТКО ЗА октябрь 2021</t>
  </si>
  <si>
    <t>за НОЯБРЬ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</si>
  <si>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НОЯБРЬ 2021г.</t>
    </r>
  </si>
  <si>
    <t>Центральное ХВС</t>
  </si>
  <si>
    <t>Расход ТЭ-ПД (расчетный период),Гкал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</si>
</sst>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="90" zoomScaleNormal="90" workbookViewId="0">
      <selection activeCell="G9" sqref="G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6" width="10.28515625" customWidth="1"/>
    <col min="57" max="57" width="11.5703125" customWidth="1"/>
  </cols>
  <sheetData>
    <row r="1" spans="1:57" ht="18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8.75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8.75" customHeight="1" x14ac:dyDescent="0.25">
      <c r="A3" s="64" t="s">
        <v>44</v>
      </c>
      <c r="B3" s="64"/>
      <c r="C3" s="64"/>
      <c r="D3" s="64"/>
      <c r="E3" s="64"/>
      <c r="F3" s="64"/>
      <c r="G3" s="65"/>
      <c r="H3" s="65"/>
      <c r="I3" s="65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53.25" customHeight="1" x14ac:dyDescent="0.25">
      <c r="A4" s="2" t="s">
        <v>9</v>
      </c>
      <c r="B4" s="34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1" t="s">
        <v>47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3.25" customHeight="1" x14ac:dyDescent="0.3">
      <c r="A5" s="32">
        <v>30883</v>
      </c>
      <c r="B5" s="31">
        <v>45472</v>
      </c>
      <c r="C5" s="30">
        <v>12156.56</v>
      </c>
      <c r="D5" s="30">
        <v>12450.14</v>
      </c>
      <c r="E5" s="30">
        <v>1.2110000000000001</v>
      </c>
      <c r="F5" s="29">
        <f>D5-C5+E5</f>
        <v>294.79099999999994</v>
      </c>
      <c r="G5" s="60">
        <v>290.97000000000003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56"/>
      <c r="AZ5" s="4"/>
      <c r="BA5" s="4"/>
      <c r="BB5" s="4"/>
      <c r="BC5" s="4"/>
      <c r="BD5" s="4"/>
      <c r="BE5" s="4"/>
    </row>
    <row r="6" spans="1:57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8.75" customHeight="1" x14ac:dyDescent="0.3">
      <c r="A7" s="23" t="s">
        <v>4</v>
      </c>
      <c r="B7" s="23"/>
      <c r="C7" s="23"/>
      <c r="D7" s="23"/>
      <c r="E7" s="22"/>
      <c r="F7" s="21">
        <v>30430.73</v>
      </c>
      <c r="G7" s="21">
        <v>30430.73</v>
      </c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33.75" customHeight="1" x14ac:dyDescent="0.3">
      <c r="A8" s="66" t="s">
        <v>3</v>
      </c>
      <c r="B8" s="66"/>
      <c r="C8" s="66"/>
      <c r="D8" s="66"/>
      <c r="E8" s="66"/>
      <c r="F8" s="18">
        <f>F5/F7</f>
        <v>9.687279930517604E-3</v>
      </c>
      <c r="G8" s="18">
        <f>F8</f>
        <v>9.687279930517604E-3</v>
      </c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</row>
    <row r="9" spans="1:57" ht="28.5" customHeight="1" x14ac:dyDescent="0.3">
      <c r="A9" s="61" t="s">
        <v>2</v>
      </c>
      <c r="B9" s="61"/>
      <c r="C9" s="61"/>
      <c r="D9" s="61"/>
      <c r="E9" s="61"/>
      <c r="F9" s="15">
        <v>23.99</v>
      </c>
      <c r="G9" s="15">
        <v>23.99</v>
      </c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7"/>
    </row>
  </sheetData>
  <mergeCells count="6">
    <mergeCell ref="A9:E9"/>
    <mergeCell ref="AQ8:BE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</row>
    <row r="2" spans="1:61" x14ac:dyDescent="0.25">
      <c r="A2" s="78" t="s">
        <v>33</v>
      </c>
      <c r="B2" s="78"/>
      <c r="C2" s="78"/>
      <c r="D2" s="79" t="s">
        <v>32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31</v>
      </c>
      <c r="V2" s="79"/>
      <c r="W2" s="79"/>
      <c r="X2" s="79"/>
      <c r="Y2" s="79" t="s">
        <v>30</v>
      </c>
      <c r="Z2" s="79"/>
      <c r="AA2" s="79"/>
      <c r="AB2" s="79"/>
      <c r="AC2" s="79"/>
      <c r="AD2" s="79"/>
      <c r="AE2" s="79"/>
      <c r="AF2" s="79"/>
      <c r="AG2" s="76" t="s">
        <v>29</v>
      </c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</row>
    <row r="3" spans="1:61" x14ac:dyDescent="0.25">
      <c r="A3" s="81" t="s">
        <v>28</v>
      </c>
      <c r="B3" s="81"/>
      <c r="C3" s="8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82" t="s">
        <v>27</v>
      </c>
      <c r="V3" s="82"/>
      <c r="W3" s="82"/>
      <c r="X3" s="82"/>
      <c r="Y3" s="82" t="s">
        <v>26</v>
      </c>
      <c r="Z3" s="82"/>
      <c r="AA3" s="82"/>
      <c r="AB3" s="82"/>
      <c r="AC3" s="82"/>
      <c r="AD3" s="82"/>
      <c r="AE3" s="82"/>
      <c r="AF3" s="82"/>
      <c r="AG3" s="83" t="s">
        <v>25</v>
      </c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84" t="s">
        <v>24</v>
      </c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79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75" t="s">
        <v>23</v>
      </c>
      <c r="Z4" s="75"/>
      <c r="AA4" s="75"/>
      <c r="AB4" s="75"/>
      <c r="AC4" s="75"/>
      <c r="AD4" s="75"/>
      <c r="AE4" s="75"/>
      <c r="AF4" s="75"/>
      <c r="AG4" s="76" t="s">
        <v>22</v>
      </c>
      <c r="AH4" s="76"/>
      <c r="AI4" s="76"/>
      <c r="AJ4" s="76"/>
      <c r="AK4" s="76"/>
      <c r="AL4" s="76"/>
      <c r="AM4" s="76" t="s">
        <v>21</v>
      </c>
      <c r="AN4" s="76"/>
      <c r="AO4" s="76"/>
      <c r="AP4" s="76"/>
      <c r="AQ4" s="76"/>
      <c r="AR4" s="76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8" t="s">
        <v>20</v>
      </c>
      <c r="B5" s="68"/>
      <c r="C5" s="68"/>
      <c r="D5" s="69" t="s">
        <v>19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 t="s">
        <v>18</v>
      </c>
      <c r="V5" s="70"/>
      <c r="W5" s="70"/>
      <c r="X5" s="70"/>
      <c r="Y5" s="74">
        <v>12450.14</v>
      </c>
      <c r="Z5" s="74"/>
      <c r="AA5" s="74"/>
      <c r="AB5" s="74"/>
      <c r="AC5" s="74"/>
      <c r="AD5" s="74"/>
      <c r="AE5" s="74"/>
      <c r="AF5" s="74"/>
      <c r="AG5" s="67">
        <v>294.8</v>
      </c>
      <c r="AH5" s="67"/>
      <c r="AI5" s="67"/>
      <c r="AJ5" s="67"/>
      <c r="AK5" s="67"/>
      <c r="AL5" s="67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ht="15.75" x14ac:dyDescent="0.25">
      <c r="A6" s="68" t="s">
        <v>16</v>
      </c>
      <c r="B6" s="68"/>
      <c r="C6" s="68"/>
      <c r="D6" s="72" t="s">
        <v>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0" t="s">
        <v>14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>
        <v>1350</v>
      </c>
      <c r="AH6" s="71"/>
      <c r="AI6" s="71"/>
      <c r="AJ6" s="71"/>
      <c r="AK6" s="71"/>
      <c r="AL6" s="71"/>
      <c r="AM6" s="71">
        <v>213.2</v>
      </c>
      <c r="AN6" s="71"/>
      <c r="AO6" s="71"/>
      <c r="AP6" s="71"/>
      <c r="AQ6" s="71"/>
      <c r="AR6" s="71"/>
      <c r="AS6" s="71">
        <v>34.4</v>
      </c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</row>
    <row r="7" spans="1:61" ht="15.75" customHeight="1" x14ac:dyDescent="0.25">
      <c r="A7" s="68" t="s">
        <v>16</v>
      </c>
      <c r="B7" s="68"/>
      <c r="C7" s="68"/>
      <c r="D7" s="72" t="s">
        <v>46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0" t="s">
        <v>14</v>
      </c>
      <c r="V7" s="70"/>
      <c r="W7" s="70"/>
      <c r="X7" s="70"/>
      <c r="Y7" s="73">
        <v>117072</v>
      </c>
      <c r="Z7" s="74"/>
      <c r="AA7" s="74"/>
      <c r="AB7" s="74"/>
      <c r="AC7" s="74"/>
      <c r="AD7" s="74"/>
      <c r="AE7" s="74"/>
      <c r="AF7" s="74"/>
      <c r="AG7" s="71">
        <v>2689</v>
      </c>
      <c r="AH7" s="71"/>
      <c r="AI7" s="71"/>
      <c r="AJ7" s="71"/>
      <c r="AK7" s="71"/>
      <c r="AL7" s="71"/>
      <c r="AM7" s="71">
        <v>285.8</v>
      </c>
      <c r="AN7" s="71"/>
      <c r="AO7" s="71"/>
      <c r="AP7" s="71"/>
      <c r="AQ7" s="71"/>
      <c r="AR7" s="71"/>
      <c r="AS7" s="71">
        <v>34.4</v>
      </c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</row>
    <row r="8" spans="1:61" ht="15.75" x14ac:dyDescent="0.25">
      <c r="A8" s="68" t="s">
        <v>16</v>
      </c>
      <c r="B8" s="68"/>
      <c r="C8" s="68"/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14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>
        <v>4295</v>
      </c>
      <c r="AH8" s="71"/>
      <c r="AI8" s="71"/>
      <c r="AJ8" s="71"/>
      <c r="AK8" s="71"/>
      <c r="AL8" s="71"/>
      <c r="AM8" s="71">
        <f>AM6+AM7</f>
        <v>499</v>
      </c>
      <c r="AN8" s="71"/>
      <c r="AO8" s="71"/>
      <c r="AP8" s="71"/>
      <c r="AQ8" s="71"/>
      <c r="AR8" s="71"/>
      <c r="AS8" s="67">
        <f>AS6+AS7</f>
        <v>68.8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</row>
    <row r="9" spans="1:61" ht="15.75" x14ac:dyDescent="0.25">
      <c r="A9" s="68" t="s">
        <v>13</v>
      </c>
      <c r="B9" s="68"/>
      <c r="C9" s="68"/>
      <c r="D9" s="69" t="s">
        <v>12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 t="s">
        <v>11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7">
        <f>22246</f>
        <v>22246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7"/>
      <c r="C1" s="87"/>
      <c r="D1" s="87"/>
      <c r="E1" s="87"/>
      <c r="F1" s="87"/>
      <c r="G1" s="43"/>
      <c r="H1" s="44"/>
      <c r="I1" s="44"/>
    </row>
    <row r="2" spans="1:9" ht="18.75" x14ac:dyDescent="0.3">
      <c r="A2" s="42"/>
      <c r="B2" s="88" t="s">
        <v>43</v>
      </c>
      <c r="C2" s="88"/>
      <c r="D2" s="88"/>
      <c r="E2" s="88"/>
      <c r="F2" s="88"/>
      <c r="G2" s="88"/>
      <c r="H2" s="88"/>
      <c r="I2" s="88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9" t="s">
        <v>35</v>
      </c>
      <c r="B4" s="89"/>
      <c r="C4" s="89"/>
      <c r="D4" s="89"/>
      <c r="E4" s="46" t="s">
        <v>36</v>
      </c>
      <c r="F4" s="46" t="s">
        <v>37</v>
      </c>
      <c r="G4" s="46" t="s">
        <v>38</v>
      </c>
      <c r="H4" s="55" t="s">
        <v>39</v>
      </c>
      <c r="I4" s="47" t="s">
        <v>40</v>
      </c>
    </row>
    <row r="5" spans="1:9" ht="15.75" x14ac:dyDescent="0.25">
      <c r="A5" s="90" t="s">
        <v>34</v>
      </c>
      <c r="B5" s="90"/>
      <c r="C5" s="90"/>
      <c r="D5" s="90"/>
      <c r="E5" s="48">
        <v>30430.73</v>
      </c>
      <c r="F5" s="49">
        <v>891.53</v>
      </c>
      <c r="G5" s="57">
        <v>133.83000000000001</v>
      </c>
      <c r="H5" s="51">
        <f>F5*G5</f>
        <v>119313.4599</v>
      </c>
      <c r="I5" s="53">
        <f>H5/E5</f>
        <v>3.9208214821004952</v>
      </c>
    </row>
    <row r="6" spans="1:9" ht="18.75" customHeight="1" x14ac:dyDescent="0.25">
      <c r="A6" s="91" t="s">
        <v>41</v>
      </c>
      <c r="B6" s="92"/>
      <c r="C6" s="92"/>
      <c r="D6" s="93"/>
      <c r="E6" s="48">
        <v>30430.73</v>
      </c>
      <c r="F6" s="49">
        <v>891.53</v>
      </c>
      <c r="G6" s="59">
        <v>9.125</v>
      </c>
      <c r="H6" s="51">
        <f>F6*G6</f>
        <v>8135.2112499999994</v>
      </c>
      <c r="I6" s="53">
        <f t="shared" ref="I6" si="0">H6/E6</f>
        <v>0.26733539583177923</v>
      </c>
    </row>
    <row r="7" spans="1:9" ht="20.25" x14ac:dyDescent="0.3">
      <c r="A7" s="86" t="s">
        <v>42</v>
      </c>
      <c r="B7" s="86"/>
      <c r="C7" s="86"/>
      <c r="D7" s="86"/>
      <c r="E7" s="50"/>
      <c r="F7" s="58"/>
      <c r="G7" s="58"/>
      <c r="H7" s="52">
        <f>SUM(H5:H6)</f>
        <v>127448.67114999999</v>
      </c>
      <c r="I7" s="54">
        <f>SUM(I5:I6)</f>
        <v>4.1881568779322746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2021-12-02T08:16:33Z</dcterms:modified>
</cp:coreProperties>
</file>